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rc/Projects-Extras/WIBL/Manufacturing/2023-02-10_WIBL_2.4.1/"/>
    </mc:Choice>
  </mc:AlternateContent>
  <xr:revisionPtr revIDLastSave="0" documentId="8_{F71E70F3-C537-394F-9154-3C926FDBB39A}" xr6:coauthVersionLast="47" xr6:coauthVersionMax="47" xr10:uidLastSave="{00000000-0000-0000-0000-000000000000}"/>
  <bookViews>
    <workbookView xWindow="63900" yWindow="3360" windowWidth="28040" windowHeight="17440" xr2:uid="{9AE86870-6589-7440-BCB3-CAD46C7C247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G19" i="1"/>
  <c r="F19" i="1"/>
  <c r="F17" i="1"/>
  <c r="F18" i="1"/>
  <c r="F16" i="1"/>
  <c r="F15" i="1"/>
  <c r="F14" i="1"/>
  <c r="F13" i="1"/>
  <c r="G11" i="1"/>
  <c r="G4" i="1"/>
  <c r="G6" i="1"/>
  <c r="G7" i="1"/>
  <c r="G3" i="1"/>
  <c r="F9" i="1"/>
  <c r="F10" i="1"/>
  <c r="F8" i="1"/>
  <c r="F2" i="1"/>
  <c r="E5" i="1"/>
  <c r="G5" i="1" s="1"/>
</calcChain>
</file>

<file path=xl/sharedStrings.xml><?xml version="1.0" encoding="utf-8"?>
<sst xmlns="http://schemas.openxmlformats.org/spreadsheetml/2006/main" count="68" uniqueCount="48">
  <si>
    <t>Item</t>
  </si>
  <si>
    <t>Description</t>
  </si>
  <si>
    <t>Quantity</t>
  </si>
  <si>
    <t>Total Cost</t>
  </si>
  <si>
    <t>PCB Production</t>
  </si>
  <si>
    <t>PCB Surface Finish</t>
  </si>
  <si>
    <t>HASL Lead-free</t>
  </si>
  <si>
    <t>N/A</t>
  </si>
  <si>
    <t>PCB Engineering</t>
  </si>
  <si>
    <t>Setup costs</t>
  </si>
  <si>
    <t>PCB Excess</t>
  </si>
  <si>
    <t>Misc. costs for PCB production</t>
  </si>
  <si>
    <t>Basic cost for PCBs</t>
  </si>
  <si>
    <t>Assembly Setup</t>
  </si>
  <si>
    <t>Fees to mount extended components</t>
  </si>
  <si>
    <t>Vendor</t>
  </si>
  <si>
    <t>JLCPCB</t>
  </si>
  <si>
    <t>Stencil</t>
  </si>
  <si>
    <t>Production of SMB stencil mask</t>
  </si>
  <si>
    <t>Components</t>
  </si>
  <si>
    <t>Procure components for SMB assembly</t>
  </si>
  <si>
    <t>Extended Components</t>
  </si>
  <si>
    <t>Costs for extended (non-basic) components</t>
  </si>
  <si>
    <t>Assembly</t>
  </si>
  <si>
    <t>Actual assembly of 20 boards</t>
  </si>
  <si>
    <t>Shipping</t>
  </si>
  <si>
    <t>DHL expedited delivery from fab</t>
  </si>
  <si>
    <t>Discount</t>
  </si>
  <si>
    <t>JLCPCB Discount Ticket</t>
  </si>
  <si>
    <t>Cost/Unit</t>
  </si>
  <si>
    <t>Fixed Costs/Order</t>
  </si>
  <si>
    <t>Digi-Key</t>
  </si>
  <si>
    <t>C20</t>
  </si>
  <si>
    <t>JP2</t>
  </si>
  <si>
    <t>NMEA2000 5-pin Socket, Amphenol LTW</t>
  </si>
  <si>
    <t>Super-capacitor, 0.47F</t>
  </si>
  <si>
    <t>Mouser</t>
  </si>
  <si>
    <t>IC1</t>
  </si>
  <si>
    <t>RS-422 Transceiver, SN65C1168N</t>
  </si>
  <si>
    <t>U6</t>
  </si>
  <si>
    <t>DC/DC Converter, RFM-0505</t>
  </si>
  <si>
    <t>Enclosure</t>
  </si>
  <si>
    <t>PLA 3D Printed Enclosure</t>
  </si>
  <si>
    <t>CCOM</t>
  </si>
  <si>
    <t>Misc</t>
  </si>
  <si>
    <t>Misc. components (pin headers, wire)</t>
  </si>
  <si>
    <t>Total Costs</t>
  </si>
  <si>
    <t>(at 20 units in order)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</si>
</sst>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39" fontId="0" fillId="0" borderId="0" xfId="0" applyNumberFormat="1"/>
    <xf numFmtId="0" fontId="1" fillId="0" borderId="0" xfId="0" applyFont="1"/>
    <xf numFmtId="39" fontId="1" fillId="0" borderId="0" xfId="0" applyNumberFormat="1" applyFont="1"/>
    <xf numFmtId="39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64FA3-1865-7C4A-8EE6-DED5CDA205F9}">
  <dimension ref="A1:G20"/>
  <sheetViews>
    <sheetView tabSelected="1" zoomScale="150" zoomScaleNormal="150" workbookViewId="0">
      <selection activeCell="A21" sqref="A21"/>
    </sheetView>
  </sheetViews>
  <sheetFormatPr baseColWidth="10" defaultRowHeight="16" x14ac:dyDescent="0.2"/>
  <cols>
    <col min="1" max="1" width="19.5" bestFit="1" customWidth="1"/>
    <col min="2" max="2" width="37.33203125" bestFit="1" customWidth="1"/>
    <col min="3" max="3" width="7.33203125" bestFit="1" customWidth="1"/>
    <col min="4" max="4" width="8.1640625" bestFit="1" customWidth="1"/>
    <col min="5" max="5" width="10.1640625" style="1" bestFit="1" customWidth="1"/>
    <col min="6" max="6" width="10.83203125" style="1"/>
    <col min="7" max="7" width="16" style="1" bestFit="1" customWidth="1"/>
  </cols>
  <sheetData>
    <row r="1" spans="1:7" s="2" customFormat="1" x14ac:dyDescent="0.2">
      <c r="A1" s="2" t="s">
        <v>0</v>
      </c>
      <c r="B1" s="2" t="s">
        <v>1</v>
      </c>
      <c r="C1" s="2" t="s">
        <v>15</v>
      </c>
      <c r="D1" s="2" t="s">
        <v>2</v>
      </c>
      <c r="E1" s="3" t="s">
        <v>3</v>
      </c>
      <c r="F1" s="3" t="s">
        <v>29</v>
      </c>
      <c r="G1" s="3" t="s">
        <v>30</v>
      </c>
    </row>
    <row r="2" spans="1:7" x14ac:dyDescent="0.2">
      <c r="A2" t="s">
        <v>4</v>
      </c>
      <c r="B2" t="s">
        <v>12</v>
      </c>
      <c r="C2" t="s">
        <v>16</v>
      </c>
      <c r="D2">
        <v>20</v>
      </c>
      <c r="E2" s="1">
        <v>8.1999999999999993</v>
      </c>
      <c r="F2" s="1">
        <f>E2/D2</f>
        <v>0.41</v>
      </c>
    </row>
    <row r="3" spans="1:7" x14ac:dyDescent="0.2">
      <c r="A3" t="s">
        <v>5</v>
      </c>
      <c r="B3" t="s">
        <v>6</v>
      </c>
      <c r="C3" t="s">
        <v>16</v>
      </c>
      <c r="D3" t="s">
        <v>7</v>
      </c>
      <c r="E3" s="1">
        <v>1.1000000000000001</v>
      </c>
      <c r="G3" s="1">
        <f>E3</f>
        <v>1.1000000000000001</v>
      </c>
    </row>
    <row r="4" spans="1:7" x14ac:dyDescent="0.2">
      <c r="A4" t="s">
        <v>8</v>
      </c>
      <c r="B4" t="s">
        <v>9</v>
      </c>
      <c r="C4" t="s">
        <v>16</v>
      </c>
      <c r="D4" t="s">
        <v>7</v>
      </c>
      <c r="E4" s="1">
        <v>4</v>
      </c>
      <c r="G4" s="1">
        <f t="shared" ref="G4:G7" si="0">E4</f>
        <v>4</v>
      </c>
    </row>
    <row r="5" spans="1:7" x14ac:dyDescent="0.2">
      <c r="A5" t="s">
        <v>10</v>
      </c>
      <c r="B5" t="s">
        <v>11</v>
      </c>
      <c r="C5" t="s">
        <v>16</v>
      </c>
      <c r="D5" t="s">
        <v>7</v>
      </c>
      <c r="E5" s="1">
        <f>13.83-SUM(E2:E4)</f>
        <v>0.53000000000000114</v>
      </c>
      <c r="G5" s="1">
        <f t="shared" si="0"/>
        <v>0.53000000000000114</v>
      </c>
    </row>
    <row r="6" spans="1:7" x14ac:dyDescent="0.2">
      <c r="A6" t="s">
        <v>13</v>
      </c>
      <c r="B6" t="s">
        <v>14</v>
      </c>
      <c r="C6" t="s">
        <v>16</v>
      </c>
      <c r="D6" t="s">
        <v>7</v>
      </c>
      <c r="E6" s="1">
        <v>8</v>
      </c>
      <c r="G6" s="1">
        <f t="shared" si="0"/>
        <v>8</v>
      </c>
    </row>
    <row r="7" spans="1:7" x14ac:dyDescent="0.2">
      <c r="A7" t="s">
        <v>17</v>
      </c>
      <c r="B7" t="s">
        <v>18</v>
      </c>
      <c r="C7" t="s">
        <v>16</v>
      </c>
      <c r="D7" t="s">
        <v>7</v>
      </c>
      <c r="E7" s="1">
        <v>1.5</v>
      </c>
      <c r="G7" s="1">
        <f t="shared" si="0"/>
        <v>1.5</v>
      </c>
    </row>
    <row r="8" spans="1:7" x14ac:dyDescent="0.2">
      <c r="A8" t="s">
        <v>19</v>
      </c>
      <c r="B8" t="s">
        <v>20</v>
      </c>
      <c r="C8" t="s">
        <v>16</v>
      </c>
      <c r="D8">
        <v>20</v>
      </c>
      <c r="E8" s="1">
        <v>172</v>
      </c>
      <c r="F8" s="1">
        <f>E8/D8</f>
        <v>8.6</v>
      </c>
    </row>
    <row r="9" spans="1:7" x14ac:dyDescent="0.2">
      <c r="A9" t="s">
        <v>21</v>
      </c>
      <c r="B9" t="s">
        <v>22</v>
      </c>
      <c r="C9" t="s">
        <v>16</v>
      </c>
      <c r="D9">
        <v>20</v>
      </c>
      <c r="E9" s="1">
        <v>40.69</v>
      </c>
      <c r="F9" s="1">
        <f t="shared" ref="F9:F10" si="1">E9/D9</f>
        <v>2.0345</v>
      </c>
    </row>
    <row r="10" spans="1:7" x14ac:dyDescent="0.2">
      <c r="A10" t="s">
        <v>23</v>
      </c>
      <c r="B10" t="s">
        <v>24</v>
      </c>
      <c r="C10" t="s">
        <v>16</v>
      </c>
      <c r="D10">
        <v>20</v>
      </c>
      <c r="E10" s="1">
        <v>8.57</v>
      </c>
      <c r="F10" s="1">
        <f t="shared" si="1"/>
        <v>0.42849999999999999</v>
      </c>
    </row>
    <row r="11" spans="1:7" x14ac:dyDescent="0.2">
      <c r="A11" t="s">
        <v>25</v>
      </c>
      <c r="B11" t="s">
        <v>26</v>
      </c>
      <c r="C11" t="s">
        <v>16</v>
      </c>
      <c r="D11" t="s">
        <v>7</v>
      </c>
      <c r="E11" s="1">
        <v>30.09</v>
      </c>
      <c r="G11" s="1">
        <f>E11</f>
        <v>30.09</v>
      </c>
    </row>
    <row r="12" spans="1:7" x14ac:dyDescent="0.2">
      <c r="A12" t="s">
        <v>27</v>
      </c>
      <c r="B12" t="s">
        <v>28</v>
      </c>
      <c r="C12" t="s">
        <v>16</v>
      </c>
      <c r="D12" t="s">
        <v>7</v>
      </c>
      <c r="E12" s="1">
        <v>-9</v>
      </c>
    </row>
    <row r="13" spans="1:7" x14ac:dyDescent="0.2">
      <c r="A13" t="s">
        <v>33</v>
      </c>
      <c r="B13" t="s">
        <v>34</v>
      </c>
      <c r="C13" t="s">
        <v>31</v>
      </c>
      <c r="D13">
        <v>12</v>
      </c>
      <c r="E13" s="1">
        <v>88.9</v>
      </c>
      <c r="F13" s="1">
        <f>E13/D13</f>
        <v>7.4083333333333341</v>
      </c>
    </row>
    <row r="14" spans="1:7" x14ac:dyDescent="0.2">
      <c r="A14" t="s">
        <v>32</v>
      </c>
      <c r="B14" t="s">
        <v>35</v>
      </c>
      <c r="C14" t="s">
        <v>36</v>
      </c>
      <c r="D14">
        <v>20</v>
      </c>
      <c r="E14" s="1">
        <v>87.6</v>
      </c>
      <c r="F14" s="1">
        <f>E14/D14</f>
        <v>4.38</v>
      </c>
    </row>
    <row r="15" spans="1:7" x14ac:dyDescent="0.2">
      <c r="A15" t="s">
        <v>37</v>
      </c>
      <c r="B15" t="s">
        <v>38</v>
      </c>
      <c r="C15" t="s">
        <v>36</v>
      </c>
      <c r="D15">
        <v>20</v>
      </c>
      <c r="E15" s="1">
        <v>52.6</v>
      </c>
      <c r="F15" s="1">
        <f>E15/D15</f>
        <v>2.63</v>
      </c>
    </row>
    <row r="16" spans="1:7" x14ac:dyDescent="0.2">
      <c r="A16" t="s">
        <v>39</v>
      </c>
      <c r="B16" t="s">
        <v>40</v>
      </c>
      <c r="C16" t="s">
        <v>36</v>
      </c>
      <c r="D16">
        <v>20</v>
      </c>
      <c r="E16" s="1">
        <v>37.799999999999997</v>
      </c>
      <c r="F16" s="1">
        <f>E16/D16</f>
        <v>1.89</v>
      </c>
    </row>
    <row r="17" spans="1:7" x14ac:dyDescent="0.2">
      <c r="A17" t="s">
        <v>44</v>
      </c>
      <c r="B17" t="s">
        <v>45</v>
      </c>
      <c r="C17" t="s">
        <v>43</v>
      </c>
      <c r="D17">
        <v>1</v>
      </c>
      <c r="E17" s="1">
        <v>1</v>
      </c>
      <c r="F17" s="1">
        <f>E17/D17</f>
        <v>1</v>
      </c>
    </row>
    <row r="18" spans="1:7" ht="17" thickBot="1" x14ac:dyDescent="0.25">
      <c r="A18" t="s">
        <v>41</v>
      </c>
      <c r="B18" t="s">
        <v>42</v>
      </c>
      <c r="C18" t="s">
        <v>43</v>
      </c>
      <c r="D18">
        <v>1</v>
      </c>
      <c r="E18" s="1">
        <v>3.6</v>
      </c>
      <c r="F18" s="1">
        <f>E18/D18</f>
        <v>3.6</v>
      </c>
    </row>
    <row r="19" spans="1:7" x14ac:dyDescent="0.2">
      <c r="E19" s="4" t="s">
        <v>46</v>
      </c>
      <c r="F19" s="4">
        <f>SUM(F2:F18)</f>
        <v>32.38133333333333</v>
      </c>
      <c r="G19" s="4">
        <f>SUM(G2:G18)</f>
        <v>45.22</v>
      </c>
    </row>
    <row r="20" spans="1:7" x14ac:dyDescent="0.2">
      <c r="E20" s="3" t="s">
        <v>29</v>
      </c>
      <c r="F20" s="3">
        <f>F19+G19/20</f>
        <v>34.642333333333333</v>
      </c>
      <c r="G20" s="1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2023-03-16T20:04:50Z</dcterms:created>
  <dcterms:modified xsi:type="dcterms:W3CDTF">2023-03-16T20:41:46Z</dcterms:modified>
</cp:coreProperties>
</file>